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空表" sheetId="3" r:id="rId1"/>
  </sheets>
  <definedNames>
    <definedName name="_xlnm.Print_Area" localSheetId="0">空表!$A$1:$D$32</definedName>
  </definedNames>
  <calcPr calcId="144525"/>
</workbook>
</file>

<file path=xl/sharedStrings.xml><?xml version="1.0" encoding="utf-8"?>
<sst xmlns="http://schemas.openxmlformats.org/spreadsheetml/2006/main" count="70" uniqueCount="61">
  <si>
    <t>福建省生态环境行政处罚自由裁量计算表</t>
  </si>
  <si>
    <t>福建铜浪建材科技发展有限公司超标排放大气污染物案（单位：万元）</t>
  </si>
  <si>
    <t>法律责任</t>
  </si>
  <si>
    <t>法律名称和条款</t>
  </si>
  <si>
    <t>法定处罚上限：M</t>
  </si>
  <si>
    <t>《中华人民共和国大气污染防治法》第九十九条第二项</t>
  </si>
  <si>
    <t>法定处罚下限：N</t>
  </si>
  <si>
    <t>违法行为共性裁量基准表</t>
  </si>
  <si>
    <t>裁量因素</t>
  </si>
  <si>
    <t>调查情况</t>
  </si>
  <si>
    <t>证据</t>
  </si>
  <si>
    <t>裁量取值（1～5）</t>
  </si>
  <si>
    <t>违法行为后果</t>
  </si>
  <si>
    <t>违法行为环境影响程度小</t>
  </si>
  <si>
    <t>1.《现场检查（勘察）笔录》（2025年9月22日）；2.整改报告；3.2025年污染源执法监测《检测报告》（报告编号：HDHB（2025）101002）;</t>
  </si>
  <si>
    <t>违法行为持续时间</t>
  </si>
  <si>
    <t>无法查明适用最低档</t>
  </si>
  <si>
    <t>1.《现场检查（勘察）笔录》（2025年9月22日）；2.调查询问笔录；3.福建铜浪建材科技发展有限公司2025年8月企业自行监测报告（报告编号：【2025】RDLFJ（HJ）0807-02（2025）101002）</t>
  </si>
  <si>
    <t>违法行为发生地</t>
  </si>
  <si>
    <t>在生态保护红线区域外</t>
  </si>
  <si>
    <t>环境影响报告书复印件节选及其批复</t>
  </si>
  <si>
    <t>环境违法次数（两年内，含本次）</t>
  </si>
  <si>
    <t>1次</t>
  </si>
  <si>
    <t>环保处罚档案</t>
  </si>
  <si>
    <t>对周边居民、单位等的影响</t>
  </si>
  <si>
    <t>未发现对周边生产经营、生活造成不良影响</t>
  </si>
  <si>
    <t>1.《现场检查（勘察）笔录》（2025年9月22日）；2.整改报告</t>
  </si>
  <si>
    <t>违法行为个性裁量基准表</t>
  </si>
  <si>
    <t>废气类别</t>
  </si>
  <si>
    <t xml:space="preserve">一般废气/有机废气 </t>
  </si>
  <si>
    <t>1.《福建铜浪建材科技发展有限公司《高聚物改性沥青防水卷材扩建项目》环境影响报告表；2.福建铜浪建材科技发展有限公司《排污许可证》副本；3.调查询问笔录</t>
  </si>
  <si>
    <t>排放去向或
区域</t>
  </si>
  <si>
    <t xml:space="preserve">二类功能区（工业区和农村地区） </t>
  </si>
  <si>
    <t>排放污染物
超标状况</t>
  </si>
  <si>
    <t>一般废气超标 1 倍以上，不足 3 倍</t>
  </si>
  <si>
    <t>1.2025年污染源执法监测《检测报告》（报告编号：HDHB（2025）101002）;</t>
  </si>
  <si>
    <t>小时烟
气流量</t>
  </si>
  <si>
    <t>1000 标立方米以上不足 1 万标立方</t>
  </si>
  <si>
    <t>违法行为修正裁量基准表</t>
  </si>
  <si>
    <t>裁量取值（-2～2）</t>
  </si>
  <si>
    <t>对违法行为的改正态度</t>
  </si>
  <si>
    <t>立即改正</t>
  </si>
  <si>
    <t>1.《现场检查（勘察）笔录》（2025年9月22日；2.调查询问笔录；3.整改报告</t>
  </si>
  <si>
    <t>补救措施</t>
  </si>
  <si>
    <t>未采取补救措施，环境影响未扩大</t>
  </si>
  <si>
    <t>1.调查询问笔录；2.整改报告；3.《现场检查（勘察）笔录》（2025年11月11日）</t>
  </si>
  <si>
    <t>配合调查情况</t>
  </si>
  <si>
    <t>配合调查</t>
  </si>
  <si>
    <t>1.《现场检查（勘察）笔录》（2025年9月22日）；2.调查询问笔录；3.整改报告</t>
  </si>
  <si>
    <t>主观过错程度</t>
  </si>
  <si>
    <t>过失</t>
  </si>
  <si>
    <t>1.调查询问笔录；2.整改报告</t>
  </si>
  <si>
    <t>共性、个性裁量表均值：</t>
  </si>
  <si>
    <r>
      <rPr>
        <b/>
        <sz val="14"/>
        <rFont val="宋体"/>
        <charset val="134"/>
      </rPr>
      <t>裁量系数A</t>
    </r>
    <r>
      <rPr>
        <sz val="14"/>
        <rFont val="宋体"/>
        <charset val="134"/>
      </rPr>
      <t>=50%×“违法行为后果”裁量等级数值+50%×其他裁量等级数值的平均数</t>
    </r>
  </si>
  <si>
    <t>修正裁量表取值个数：</t>
  </si>
  <si>
    <t>修正裁量表取值总和：</t>
  </si>
  <si>
    <t>裁量系数B=［修正因子数值之和/（修正因子个数×2）］×10%×修正因子个数</t>
  </si>
  <si>
    <t>初步罚款金额　X=N+（M-N）×[（A-1）/4]×（1+B）</t>
  </si>
  <si>
    <t>因你公司正在履行生态环境损害赔偿义务且确保修复和赔偿义务可履行到位，决定给予从轻处罚，减少处罚款21000元。</t>
  </si>
  <si>
    <t>最终处罚金额</t>
  </si>
  <si>
    <t>备注：罚款金额高于一万按“千”取整，低于一万按“百”取整（舍去不足一千或一百的部分）。</t>
  </si>
</sst>
</file>

<file path=xl/styles.xml><?xml version="1.0" encoding="utf-8"?>
<styleSheet xmlns="http://schemas.openxmlformats.org/spreadsheetml/2006/main">
  <numFmts count="7">
    <numFmt numFmtId="176" formatCode="0.0_);[Red]\(0.0\)"/>
    <numFmt numFmtId="177" formatCode="0_ "/>
    <numFmt numFmtId="178"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宋体"/>
      <charset val="134"/>
      <scheme val="minor"/>
    </font>
    <font>
      <b/>
      <sz val="20"/>
      <color theme="1"/>
      <name val="宋体"/>
      <charset val="134"/>
      <scheme val="minor"/>
    </font>
    <font>
      <sz val="20"/>
      <color theme="1"/>
      <name val="宋体"/>
      <charset val="134"/>
      <scheme val="minor"/>
    </font>
    <font>
      <b/>
      <sz val="14"/>
      <color theme="1"/>
      <name val="宋体"/>
      <charset val="134"/>
      <scheme val="minor"/>
    </font>
    <font>
      <sz val="14"/>
      <color theme="1"/>
      <name val="宋体"/>
      <charset val="134"/>
      <scheme val="minor"/>
    </font>
    <font>
      <sz val="14"/>
      <name val="宋体"/>
      <charset val="134"/>
      <scheme val="minor"/>
    </font>
    <font>
      <sz val="14"/>
      <name val="宋体"/>
      <charset val="134"/>
    </font>
    <font>
      <b/>
      <sz val="14"/>
      <name val="宋体"/>
      <charset val="134"/>
    </font>
    <font>
      <b/>
      <sz val="14"/>
      <color rgb="FFFF0000"/>
      <name val="宋体"/>
      <charset val="134"/>
    </font>
    <font>
      <b/>
      <sz val="14"/>
      <color rgb="FFFF0000"/>
      <name val="宋体"/>
      <charset val="134"/>
      <scheme val="minor"/>
    </font>
    <font>
      <sz val="12"/>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5"/>
      <color theme="3"/>
      <name val="宋体"/>
      <charset val="134"/>
      <scheme val="minor"/>
    </font>
    <font>
      <b/>
      <sz val="11"/>
      <color rgb="FFFFFFFF"/>
      <name val="宋体"/>
      <charset val="0"/>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
      <sz val="11"/>
      <color rgb="FF9C0006"/>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1" fillId="14"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2" fillId="2"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7" fillId="0" borderId="12"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1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21"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1"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13" borderId="0" applyNumberFormat="false" applyBorder="false" applyAlignment="false" applyProtection="false">
      <alignment vertical="center"/>
    </xf>
    <xf numFmtId="0" fontId="24" fillId="24" borderId="11"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25" fillId="25" borderId="11" applyNumberFormat="false" applyAlignment="false" applyProtection="false">
      <alignment vertical="center"/>
    </xf>
    <xf numFmtId="0" fontId="26" fillId="24" borderId="13" applyNumberFormat="false" applyAlignment="false" applyProtection="false">
      <alignment vertical="center"/>
    </xf>
    <xf numFmtId="0" fontId="22" fillId="23" borderId="10" applyNumberFormat="false" applyAlignment="false" applyProtection="false">
      <alignment vertical="center"/>
    </xf>
    <xf numFmtId="0" fontId="27" fillId="0" borderId="14" applyNumberFormat="false" applyFill="false" applyAlignment="false" applyProtection="false">
      <alignment vertical="center"/>
    </xf>
    <xf numFmtId="0" fontId="12" fillId="31"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0" fillId="9" borderId="7"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28" fillId="30"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2" fillId="11" borderId="0" applyNumberFormat="false" applyBorder="false" applyAlignment="false" applyProtection="false">
      <alignment vertical="center"/>
    </xf>
  </cellStyleXfs>
  <cellXfs count="35">
    <xf numFmtId="0" fontId="0" fillId="0" borderId="0" xfId="0">
      <alignment vertical="center"/>
    </xf>
    <xf numFmtId="0" fontId="0" fillId="0" borderId="0" xfId="0" applyAlignment="true">
      <alignment horizontal="center" vertical="center" wrapText="true"/>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3" fillId="0" borderId="0" xfId="0" applyFont="true" applyAlignment="true">
      <alignment horizontal="right" vertical="center" wrapText="true"/>
    </xf>
    <xf numFmtId="0" fontId="4" fillId="0" borderId="0" xfId="0" applyFont="true" applyAlignment="true">
      <alignment horizontal="right" vertical="center" wrapText="true"/>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2" xfId="0" applyFont="true" applyBorder="true" applyAlignment="true">
      <alignment horizontal="center" vertical="center" wrapText="true"/>
    </xf>
    <xf numFmtId="178" fontId="4" fillId="2" borderId="2" xfId="0" applyNumberFormat="true" applyFont="true" applyFill="true" applyBorder="true" applyAlignment="true">
      <alignment vertical="center" wrapText="true"/>
    </xf>
    <xf numFmtId="0" fontId="3" fillId="0" borderId="3"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4" fillId="2" borderId="2" xfId="0" applyFont="true" applyFill="true" applyBorder="true" applyAlignment="true">
      <alignment horizontal="center" vertical="center" wrapText="true"/>
    </xf>
    <xf numFmtId="177" fontId="5" fillId="2" borderId="2" xfId="0" applyNumberFormat="true" applyFont="true" applyFill="true" applyBorder="true" applyAlignment="true">
      <alignment horizontal="center" vertical="center" wrapText="true"/>
    </xf>
    <xf numFmtId="177" fontId="4" fillId="2" borderId="2" xfId="0" applyNumberFormat="true" applyFont="true" applyFill="true" applyBorder="true" applyAlignment="true">
      <alignment horizontal="center" vertical="center" wrapText="true"/>
    </xf>
    <xf numFmtId="0" fontId="6" fillId="0" borderId="4" xfId="0" applyFont="true" applyFill="true" applyBorder="true" applyAlignment="true">
      <alignment horizontal="left" vertical="center" wrapText="true"/>
    </xf>
    <xf numFmtId="0" fontId="6" fillId="0" borderId="5" xfId="0" applyFont="true" applyFill="true" applyBorder="true" applyAlignment="true">
      <alignment horizontal="left" vertical="center" wrapText="true"/>
    </xf>
    <xf numFmtId="0" fontId="6" fillId="0" borderId="6" xfId="0" applyFont="true" applyFill="true" applyBorder="true" applyAlignment="true">
      <alignment horizontal="left" vertical="center" wrapText="true"/>
    </xf>
    <xf numFmtId="178" fontId="4" fillId="0" borderId="2" xfId="0" applyNumberFormat="true" applyFont="true" applyFill="true" applyBorder="true" applyAlignment="true">
      <alignment horizontal="center" vertical="center" wrapText="true"/>
    </xf>
    <xf numFmtId="0" fontId="7" fillId="0" borderId="4" xfId="0" applyFont="true" applyFill="true" applyBorder="true" applyAlignment="true">
      <alignment horizontal="left" vertical="center" wrapText="true"/>
    </xf>
    <xf numFmtId="0" fontId="7" fillId="0" borderId="5" xfId="0" applyFont="true" applyFill="true" applyBorder="true" applyAlignment="true">
      <alignment horizontal="left" vertical="center" wrapText="true"/>
    </xf>
    <xf numFmtId="0" fontId="7" fillId="0" borderId="6" xfId="0" applyFont="true" applyFill="true" applyBorder="true" applyAlignment="true">
      <alignment horizontal="left" vertical="center" wrapText="true"/>
    </xf>
    <xf numFmtId="177" fontId="4" fillId="0" borderId="2" xfId="0" applyNumberFormat="true" applyFont="true" applyFill="true" applyBorder="true" applyAlignment="true">
      <alignment horizontal="center" vertical="center" wrapText="true"/>
    </xf>
    <xf numFmtId="178" fontId="4" fillId="0" borderId="2" xfId="0" applyNumberFormat="true" applyFont="true" applyBorder="true" applyAlignment="true">
      <alignment horizontal="center" vertical="center" wrapText="true"/>
    </xf>
    <xf numFmtId="0" fontId="8" fillId="0" borderId="4" xfId="0" applyFont="true" applyFill="true" applyBorder="true" applyAlignment="true">
      <alignment horizontal="left" vertical="center" wrapText="true"/>
    </xf>
    <xf numFmtId="0" fontId="8" fillId="0" borderId="5" xfId="0" applyFont="true" applyFill="true" applyBorder="true" applyAlignment="true">
      <alignment horizontal="left" vertical="center" wrapText="true"/>
    </xf>
    <xf numFmtId="0" fontId="8" fillId="0" borderId="6" xfId="0" applyFont="true" applyFill="true" applyBorder="true" applyAlignment="true">
      <alignment horizontal="left" vertical="center" wrapText="true"/>
    </xf>
    <xf numFmtId="176" fontId="9" fillId="0" borderId="2" xfId="0" applyNumberFormat="true" applyFont="true" applyBorder="true" applyAlignment="true">
      <alignment horizontal="center" vertical="center" wrapText="true"/>
    </xf>
    <xf numFmtId="0" fontId="8" fillId="0" borderId="2" xfId="0" applyFont="true" applyFill="true" applyBorder="true" applyAlignment="true">
      <alignment horizontal="left" vertical="center" wrapText="true"/>
    </xf>
    <xf numFmtId="0" fontId="0" fillId="0" borderId="0" xfId="0" applyAlignment="true">
      <alignment vertical="center" wrapText="true"/>
    </xf>
    <xf numFmtId="0" fontId="0" fillId="0" borderId="0" xfId="0" applyBorder="true" applyAlignment="true">
      <alignment horizontal="center" vertical="center" wrapText="true"/>
    </xf>
    <xf numFmtId="177" fontId="0" fillId="0" borderId="0" xfId="0" applyNumberFormat="true" applyFill="true" applyBorder="true" applyAlignment="true">
      <alignment horizontal="center" vertical="center" wrapText="true"/>
    </xf>
    <xf numFmtId="178" fontId="0" fillId="0" borderId="0" xfId="0" applyNumberFormat="true" applyBorder="true" applyAlignment="true">
      <alignment horizontal="center" vertical="center" wrapText="true"/>
    </xf>
    <xf numFmtId="0" fontId="10" fillId="0" borderId="0" xfId="0" applyFont="true" applyFill="true" applyAlignment="true">
      <alignment vertical="center" wrapText="true"/>
    </xf>
    <xf numFmtId="178" fontId="0" fillId="0" borderId="0" xfId="0" applyNumberFormat="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2"/>
  <sheetViews>
    <sheetView tabSelected="1" view="pageBreakPreview" zoomScaleNormal="85" zoomScaleSheetLayoutView="100" topLeftCell="A3" workbookViewId="0">
      <selection activeCell="G25" sqref="G25"/>
    </sheetView>
  </sheetViews>
  <sheetFormatPr defaultColWidth="9" defaultRowHeight="13.5" outlineLevelCol="7"/>
  <cols>
    <col min="1" max="1" width="17.5" style="1" customWidth="true"/>
    <col min="2" max="3" width="28" style="1" customWidth="true"/>
    <col min="4" max="4" width="14.1333333333333" style="1" customWidth="true"/>
    <col min="5" max="16384" width="9" style="1"/>
  </cols>
  <sheetData>
    <row r="1" ht="30.95" customHeight="true" spans="1:8">
      <c r="A1" s="2" t="s">
        <v>0</v>
      </c>
      <c r="B1" s="3"/>
      <c r="C1" s="3"/>
      <c r="D1" s="3"/>
      <c r="E1" s="29"/>
      <c r="F1" s="29"/>
      <c r="G1" s="29"/>
      <c r="H1" s="29"/>
    </row>
    <row r="2" ht="18" spans="1:8">
      <c r="A2" s="4" t="s">
        <v>1</v>
      </c>
      <c r="B2" s="5"/>
      <c r="C2" s="5"/>
      <c r="D2" s="5"/>
      <c r="H2" s="29"/>
    </row>
    <row r="3" ht="39.95" customHeight="true" spans="1:4">
      <c r="A3" s="6" t="s">
        <v>2</v>
      </c>
      <c r="B3" s="7" t="s">
        <v>3</v>
      </c>
      <c r="C3" s="8" t="s">
        <v>4</v>
      </c>
      <c r="D3" s="9">
        <v>100</v>
      </c>
    </row>
    <row r="4" ht="54" spans="1:4">
      <c r="A4" s="10"/>
      <c r="B4" s="8" t="s">
        <v>5</v>
      </c>
      <c r="C4" s="8" t="s">
        <v>6</v>
      </c>
      <c r="D4" s="9">
        <v>10</v>
      </c>
    </row>
    <row r="5" ht="32.1" customHeight="true" spans="1:7">
      <c r="A5" s="10" t="s">
        <v>7</v>
      </c>
      <c r="B5" s="11"/>
      <c r="C5" s="11"/>
      <c r="D5" s="11"/>
      <c r="E5" s="30"/>
      <c r="F5" s="30"/>
      <c r="G5" s="30"/>
    </row>
    <row r="6" ht="36" spans="1:7">
      <c r="A6" s="7" t="s">
        <v>8</v>
      </c>
      <c r="B6" s="7" t="s">
        <v>9</v>
      </c>
      <c r="C6" s="7" t="s">
        <v>10</v>
      </c>
      <c r="D6" s="7" t="s">
        <v>11</v>
      </c>
      <c r="E6" s="30"/>
      <c r="F6" s="30"/>
      <c r="G6" s="30"/>
    </row>
    <row r="7" ht="126" spans="1:7">
      <c r="A7" s="8" t="s">
        <v>12</v>
      </c>
      <c r="B7" s="8" t="s">
        <v>13</v>
      </c>
      <c r="C7" s="8" t="s">
        <v>14</v>
      </c>
      <c r="D7" s="12">
        <v>1</v>
      </c>
      <c r="E7" s="30"/>
      <c r="F7" s="30"/>
      <c r="G7" s="30"/>
    </row>
    <row r="8" ht="162" spans="1:7">
      <c r="A8" s="8" t="s">
        <v>15</v>
      </c>
      <c r="B8" s="8" t="s">
        <v>16</v>
      </c>
      <c r="C8" s="8" t="s">
        <v>17</v>
      </c>
      <c r="D8" s="13">
        <v>1</v>
      </c>
      <c r="E8" s="30"/>
      <c r="F8" s="30"/>
      <c r="G8" s="31"/>
    </row>
    <row r="9" ht="36" spans="1:7">
      <c r="A9" s="8" t="s">
        <v>18</v>
      </c>
      <c r="B9" s="8" t="s">
        <v>19</v>
      </c>
      <c r="C9" s="8" t="s">
        <v>20</v>
      </c>
      <c r="D9" s="13">
        <v>1</v>
      </c>
      <c r="E9" s="30"/>
      <c r="F9" s="30"/>
      <c r="G9" s="31"/>
    </row>
    <row r="10" ht="55" customHeight="true" spans="1:7">
      <c r="A10" s="8" t="s">
        <v>21</v>
      </c>
      <c r="B10" s="8" t="s">
        <v>22</v>
      </c>
      <c r="C10" s="8" t="s">
        <v>23</v>
      </c>
      <c r="D10" s="13">
        <v>1</v>
      </c>
      <c r="E10" s="30"/>
      <c r="F10" s="30"/>
      <c r="G10" s="31"/>
    </row>
    <row r="11" ht="55" customHeight="true" spans="1:7">
      <c r="A11" s="8" t="s">
        <v>24</v>
      </c>
      <c r="B11" s="8" t="s">
        <v>25</v>
      </c>
      <c r="C11" s="8" t="s">
        <v>26</v>
      </c>
      <c r="D11" s="14">
        <v>1</v>
      </c>
      <c r="E11" s="30"/>
      <c r="F11" s="30"/>
      <c r="G11" s="31"/>
    </row>
    <row r="12" ht="29.1" customHeight="true" spans="1:7">
      <c r="A12" s="7" t="s">
        <v>27</v>
      </c>
      <c r="B12" s="8"/>
      <c r="C12" s="8"/>
      <c r="D12" s="8"/>
      <c r="E12" s="30"/>
      <c r="F12" s="30"/>
      <c r="G12" s="31"/>
    </row>
    <row r="13" ht="36" spans="1:7">
      <c r="A13" s="7" t="s">
        <v>8</v>
      </c>
      <c r="B13" s="7" t="s">
        <v>9</v>
      </c>
      <c r="C13" s="7" t="s">
        <v>10</v>
      </c>
      <c r="D13" s="7" t="s">
        <v>11</v>
      </c>
      <c r="E13" s="30"/>
      <c r="F13" s="30"/>
      <c r="G13" s="31"/>
    </row>
    <row r="14" ht="126" spans="1:7">
      <c r="A14" s="8" t="s">
        <v>28</v>
      </c>
      <c r="B14" s="8" t="s">
        <v>29</v>
      </c>
      <c r="C14" s="8" t="s">
        <v>30</v>
      </c>
      <c r="D14" s="12">
        <v>1</v>
      </c>
      <c r="E14" s="30"/>
      <c r="F14" s="30"/>
      <c r="G14" s="31"/>
    </row>
    <row r="15" ht="126" spans="1:7">
      <c r="A15" s="8" t="s">
        <v>31</v>
      </c>
      <c r="B15" s="8" t="s">
        <v>32</v>
      </c>
      <c r="C15" s="8" t="s">
        <v>30</v>
      </c>
      <c r="D15" s="13">
        <v>1</v>
      </c>
      <c r="E15" s="30"/>
      <c r="F15" s="30"/>
      <c r="G15" s="31"/>
    </row>
    <row r="16" ht="72" spans="1:7">
      <c r="A16" s="8" t="s">
        <v>33</v>
      </c>
      <c r="B16" s="8" t="s">
        <v>34</v>
      </c>
      <c r="C16" s="8" t="s">
        <v>35</v>
      </c>
      <c r="D16" s="13">
        <v>2</v>
      </c>
      <c r="E16" s="30"/>
      <c r="F16" s="30"/>
      <c r="G16" s="31"/>
    </row>
    <row r="17" ht="72" spans="1:7">
      <c r="A17" s="8" t="s">
        <v>36</v>
      </c>
      <c r="B17" s="8" t="s">
        <v>37</v>
      </c>
      <c r="C17" s="8" t="s">
        <v>35</v>
      </c>
      <c r="D17" s="13">
        <v>2</v>
      </c>
      <c r="E17" s="30"/>
      <c r="F17" s="30"/>
      <c r="G17" s="31"/>
    </row>
    <row r="18" ht="27.95" customHeight="true" spans="1:7">
      <c r="A18" s="7" t="s">
        <v>38</v>
      </c>
      <c r="B18" s="8"/>
      <c r="C18" s="8"/>
      <c r="D18" s="8"/>
      <c r="E18" s="30"/>
      <c r="F18" s="30"/>
      <c r="G18" s="31"/>
    </row>
    <row r="19" ht="36" spans="1:7">
      <c r="A19" s="7" t="s">
        <v>8</v>
      </c>
      <c r="B19" s="7" t="s">
        <v>9</v>
      </c>
      <c r="C19" s="7" t="s">
        <v>10</v>
      </c>
      <c r="D19" s="7" t="s">
        <v>39</v>
      </c>
      <c r="E19" s="30"/>
      <c r="F19" s="30"/>
      <c r="G19" s="31"/>
    </row>
    <row r="20" ht="72" spans="1:7">
      <c r="A20" s="8" t="s">
        <v>40</v>
      </c>
      <c r="B20" s="8" t="s">
        <v>41</v>
      </c>
      <c r="C20" s="8" t="s">
        <v>42</v>
      </c>
      <c r="D20" s="14">
        <v>-1</v>
      </c>
      <c r="E20" s="30"/>
      <c r="F20" s="30"/>
      <c r="G20" s="31"/>
    </row>
    <row r="21" ht="72" spans="1:4">
      <c r="A21" s="8" t="s">
        <v>43</v>
      </c>
      <c r="B21" s="8" t="s">
        <v>44</v>
      </c>
      <c r="C21" s="8" t="s">
        <v>45</v>
      </c>
      <c r="D21" s="14">
        <v>0</v>
      </c>
    </row>
    <row r="22" ht="72" spans="1:6">
      <c r="A22" s="8" t="s">
        <v>46</v>
      </c>
      <c r="B22" s="8" t="s">
        <v>47</v>
      </c>
      <c r="C22" s="8" t="s">
        <v>48</v>
      </c>
      <c r="D22" s="14">
        <v>-2</v>
      </c>
      <c r="F22" s="32"/>
    </row>
    <row r="23" ht="39.95" customHeight="true" spans="1:6">
      <c r="A23" s="8" t="s">
        <v>49</v>
      </c>
      <c r="B23" s="8" t="s">
        <v>50</v>
      </c>
      <c r="C23" s="8" t="s">
        <v>51</v>
      </c>
      <c r="D23" s="14">
        <v>-2</v>
      </c>
      <c r="F23" s="32"/>
    </row>
    <row r="24" ht="39.95" customHeight="true" spans="1:6">
      <c r="A24" s="15" t="s">
        <v>52</v>
      </c>
      <c r="B24" s="16"/>
      <c r="C24" s="17"/>
      <c r="D24" s="18">
        <f>AVERAGE(D8:D11,D14:D17)</f>
        <v>1.25</v>
      </c>
      <c r="E24" s="33"/>
      <c r="F24" s="34"/>
    </row>
    <row r="25" ht="39.95" customHeight="true" spans="1:6">
      <c r="A25" s="19" t="s">
        <v>53</v>
      </c>
      <c r="B25" s="20"/>
      <c r="C25" s="21"/>
      <c r="D25" s="18">
        <f>0.5*D7+0.5*D24</f>
        <v>1.125</v>
      </c>
      <c r="E25" s="33"/>
      <c r="F25" s="34"/>
    </row>
    <row r="26" ht="39.95" customHeight="true" spans="1:6">
      <c r="A26" s="15" t="s">
        <v>54</v>
      </c>
      <c r="B26" s="16"/>
      <c r="C26" s="17"/>
      <c r="D26" s="22">
        <f>COUNT(D20:D23)</f>
        <v>4</v>
      </c>
      <c r="E26" s="33"/>
      <c r="F26" s="34"/>
    </row>
    <row r="27" ht="39.95" customHeight="true" spans="1:6">
      <c r="A27" s="15" t="s">
        <v>55</v>
      </c>
      <c r="B27" s="16"/>
      <c r="C27" s="17"/>
      <c r="D27" s="22">
        <f>SUM(D20:D23)</f>
        <v>-5</v>
      </c>
      <c r="E27" s="33"/>
      <c r="F27" s="34"/>
    </row>
    <row r="28" ht="39.95" customHeight="true" spans="1:4">
      <c r="A28" s="19" t="s">
        <v>56</v>
      </c>
      <c r="B28" s="20"/>
      <c r="C28" s="21"/>
      <c r="D28" s="23">
        <f>D27/D26/2*0.1*D26</f>
        <v>-0.25</v>
      </c>
    </row>
    <row r="29" ht="39.95" customHeight="true" spans="1:4">
      <c r="A29" s="24" t="s">
        <v>57</v>
      </c>
      <c r="B29" s="25"/>
      <c r="C29" s="26"/>
      <c r="D29" s="27">
        <f>IF((D4+(D3-D4)*(D25-1)/4*(1+D28))&gt;=1,FLOOR((D4+(D3-D4)*(D25-1)/4*(1+D28)),0.1),FLOOR((D4+(D3-D4)*(D25-1)/4*(1+D28)),0.01))</f>
        <v>12.1</v>
      </c>
    </row>
    <row r="30" ht="39.95" customHeight="true" spans="1:4">
      <c r="A30" s="28" t="s">
        <v>58</v>
      </c>
      <c r="B30" s="28"/>
      <c r="C30" s="28"/>
      <c r="D30" s="27"/>
    </row>
    <row r="31" ht="45" customHeight="true" spans="1:4">
      <c r="A31" s="28" t="s">
        <v>59</v>
      </c>
      <c r="B31" s="28"/>
      <c r="C31" s="28"/>
      <c r="D31" s="27">
        <v>10</v>
      </c>
    </row>
    <row r="32" ht="40" customHeight="true" spans="1:4">
      <c r="A32" s="7" t="s">
        <v>60</v>
      </c>
      <c r="B32" s="7"/>
      <c r="C32" s="7"/>
      <c r="D32" s="7"/>
    </row>
  </sheetData>
  <mergeCells count="16">
    <mergeCell ref="A1:D1"/>
    <mergeCell ref="A2:D2"/>
    <mergeCell ref="A5:D5"/>
    <mergeCell ref="E5:G5"/>
    <mergeCell ref="A12:D12"/>
    <mergeCell ref="A18:D18"/>
    <mergeCell ref="A24:C24"/>
    <mergeCell ref="A25:C25"/>
    <mergeCell ref="A26:C26"/>
    <mergeCell ref="A27:C27"/>
    <mergeCell ref="A28:C28"/>
    <mergeCell ref="A29:C29"/>
    <mergeCell ref="A30:C30"/>
    <mergeCell ref="A31:C31"/>
    <mergeCell ref="A32:D32"/>
    <mergeCell ref="A3:A4"/>
  </mergeCells>
  <printOptions horizontalCentered="true"/>
  <pageMargins left="0.751388888888889" right="0.751388888888889" top="1" bottom="1" header="0.5" footer="0.5"/>
  <pageSetup paperSize="9" scale="3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zhengyimin</dc:creator>
  <cp:lastModifiedBy>user</cp:lastModifiedBy>
  <dcterms:created xsi:type="dcterms:W3CDTF">2021-02-05T23:36:00Z</dcterms:created>
  <dcterms:modified xsi:type="dcterms:W3CDTF">2025-12-31T15:19:17Z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92D44F1A500C4799B0287481D8E0C355_13</vt:lpwstr>
  </property>
</Properties>
</file>